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sby\Downloads\"/>
    </mc:Choice>
  </mc:AlternateContent>
  <xr:revisionPtr revIDLastSave="0" documentId="13_ncr:1_{33B0CA7A-1F2D-47CC-8318-C3F7679F2A3E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00000000-000D-0000-FFFF-FFFF00000000}"/>
  </bookViews>
  <sheets>
    <sheet name="Calculator" sheetId="1" r:id="rId1"/>
    <sheet name="Data" sheetId="2" r:id="rId2"/>
  </sheets>
  <definedNames>
    <definedName name="BADAType">Data!$A$4:$A$5</definedName>
    <definedName name="_xlnm.Print_Area" localSheetId="0">Calculator!$B$2:$H$22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4" i="1" l="1"/>
  <c r="D8" i="1" l="1"/>
  <c r="C10" i="1" s="1"/>
  <c r="C16" i="1"/>
  <c r="E16" i="1" s="1"/>
  <c r="C17" i="1" l="1"/>
  <c r="E15" i="1"/>
  <c r="E14" i="1" s="1"/>
  <c r="C21" i="1" l="1"/>
  <c r="C15" i="1"/>
</calcChain>
</file>

<file path=xl/sharedStrings.xml><?xml version="1.0" encoding="utf-8"?>
<sst xmlns="http://schemas.openxmlformats.org/spreadsheetml/2006/main" count="50" uniqueCount="45">
  <si>
    <t>Development Types</t>
  </si>
  <si>
    <t>Residential</t>
  </si>
  <si>
    <t>Commercial</t>
  </si>
  <si>
    <t>or</t>
  </si>
  <si>
    <t>and</t>
  </si>
  <si>
    <t>$</t>
  </si>
  <si>
    <r>
      <t>Cost of Construction / Development (</t>
    </r>
    <r>
      <rPr>
        <b/>
        <sz val="12"/>
        <color rgb="FFFF0000"/>
        <rFont val="Arial"/>
        <family val="2"/>
      </rPr>
      <t>including</t>
    </r>
    <r>
      <rPr>
        <b/>
        <sz val="12"/>
        <rFont val="Arial"/>
        <family val="2"/>
      </rPr>
      <t xml:space="preserve"> GST)</t>
    </r>
  </si>
  <si>
    <t>Type of Development (Residential or Commercial)</t>
  </si>
  <si>
    <t>Number of Stories (required for demolition permits)</t>
  </si>
  <si>
    <t>Total Demolition Permit Fee</t>
  </si>
  <si>
    <r>
      <rPr>
        <b/>
        <sz val="12"/>
        <rFont val="Calibri"/>
        <family val="2"/>
      </rPr>
      <t>←</t>
    </r>
    <r>
      <rPr>
        <sz val="12"/>
        <rFont val="Arial"/>
        <family val="2"/>
      </rPr>
      <t xml:space="preserve">Select </t>
    </r>
  </si>
  <si>
    <r>
      <rPr>
        <b/>
        <sz val="12"/>
        <rFont val="Calibri"/>
        <family val="2"/>
      </rPr>
      <t>←</t>
    </r>
    <r>
      <rPr>
        <sz val="12"/>
        <rFont val="Arial"/>
        <family val="2"/>
      </rPr>
      <t>Enter value</t>
    </r>
  </si>
  <si>
    <r>
      <rPr>
        <b/>
        <sz val="12"/>
        <rFont val="Calibri"/>
        <family val="2"/>
      </rPr>
      <t>←</t>
    </r>
    <r>
      <rPr>
        <sz val="12"/>
        <rFont val="Arial"/>
        <family val="2"/>
      </rPr>
      <t>Enter stories</t>
    </r>
  </si>
  <si>
    <t>Demolition Application Fees</t>
  </si>
  <si>
    <t>CTF Levy = 0.02% over $20,000</t>
  </si>
  <si>
    <t>OFFICE USE</t>
  </si>
  <si>
    <t>Payment Received by</t>
  </si>
  <si>
    <t>Electronically</t>
  </si>
  <si>
    <t>Over Counter</t>
  </si>
  <si>
    <t>Mail</t>
  </si>
  <si>
    <t xml:space="preserve">CODE </t>
  </si>
  <si>
    <t>RECEIPT NO.</t>
  </si>
  <si>
    <t>DATE PAID</t>
  </si>
  <si>
    <t>T405</t>
  </si>
  <si>
    <t>T150</t>
  </si>
  <si>
    <t>T11</t>
  </si>
  <si>
    <t>T224</t>
  </si>
  <si>
    <t>T223</t>
  </si>
  <si>
    <t>Building Services Levy  = $61.65 up to $45,000 or 0.137% of the value of work over $45,000</t>
  </si>
  <si>
    <t>Demolition</t>
  </si>
  <si>
    <t xml:space="preserve">Fee Calculator 3                                                                                         Demolition Permits Applications </t>
  </si>
  <si>
    <t>Type of Application (Demolition)</t>
  </si>
  <si>
    <t>Processing Fee (residential) = $110</t>
  </si>
  <si>
    <t>Processing Fee (commercial) = $110 per story</t>
  </si>
  <si>
    <t>Property Address</t>
  </si>
  <si>
    <t>App Number</t>
  </si>
  <si>
    <t>Please note:</t>
  </si>
  <si>
    <t>We do not accept Amex Cards only Visa and Master</t>
  </si>
  <si>
    <t>Options that do not incur a surcharge are:</t>
  </si>
  <si>
    <t>Send a cheque made payable to "City of Nedlands" to PO Box 9, Nedlands WA 6009</t>
  </si>
  <si>
    <t>Pay in person at our Administration Centre (cash, cheque or Debit card)</t>
  </si>
  <si>
    <t>Permit Inspection Fee</t>
  </si>
  <si>
    <t>T411</t>
  </si>
  <si>
    <t>All credit card payments will incur a surcharge of 0.72%</t>
  </si>
  <si>
    <t>All payments over the phone will incur a surcharge of 0.72%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</si>
</sst>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b/>
      <sz val="19"/>
      <color theme="0"/>
      <name val="Arial"/>
      <family val="2"/>
    </font>
    <font>
      <sz val="12"/>
      <color theme="0" tint="-0.14999847407452621"/>
      <name val="Arial"/>
      <family val="2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b/>
      <sz val="12"/>
      <color theme="7" tint="0.59999389629810485"/>
      <name val="Arial"/>
      <family val="2"/>
    </font>
    <font>
      <b/>
      <sz val="12"/>
      <color theme="8" tint="0.59999389629810485"/>
      <name val="Arial"/>
      <family val="2"/>
    </font>
    <font>
      <b/>
      <sz val="11"/>
      <name val="Arial"/>
      <family val="2"/>
    </font>
    <font>
      <b/>
      <sz val="16"/>
      <color theme="0"/>
      <name val="Arial"/>
      <family val="2"/>
    </font>
    <font>
      <sz val="12"/>
      <color rgb="FFFFFF00"/>
      <name val="Arial"/>
      <family val="2"/>
    </font>
    <font>
      <b/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1" xfId="0" applyFont="1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4" fontId="3" fillId="5" borderId="6" xfId="1" applyNumberFormat="1" applyFont="1" applyFill="1" applyBorder="1" applyAlignment="1" applyProtection="1">
      <alignment horizontal="right" vertical="center"/>
      <protection locked="0"/>
    </xf>
    <xf numFmtId="0" fontId="3" fillId="6" borderId="22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0" fillId="0" borderId="6" xfId="0" applyBorder="1"/>
    <xf numFmtId="10" fontId="0" fillId="0" borderId="7" xfId="0" applyNumberFormat="1" applyBorder="1"/>
    <xf numFmtId="0" fontId="0" fillId="0" borderId="9" xfId="0" applyBorder="1"/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8" borderId="31" xfId="0" applyFont="1" applyFill="1" applyBorder="1" applyAlignment="1">
      <alignment vertical="center"/>
    </xf>
    <xf numFmtId="166" fontId="3" fillId="8" borderId="33" xfId="0" applyNumberFormat="1" applyFont="1" applyFill="1" applyBorder="1" applyAlignment="1">
      <alignment horizontal="center" vertical="center"/>
    </xf>
    <xf numFmtId="166" fontId="3" fillId="9" borderId="33" xfId="0" applyNumberFormat="1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7" fillId="7" borderId="17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"/>
    </xf>
    <xf numFmtId="0" fontId="13" fillId="4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164" fontId="7" fillId="7" borderId="42" xfId="0" applyNumberFormat="1" applyFont="1" applyFill="1" applyBorder="1" applyAlignment="1">
      <alignment horizontal="center" vertical="center"/>
    </xf>
    <xf numFmtId="164" fontId="7" fillId="7" borderId="43" xfId="0" applyNumberFormat="1" applyFont="1" applyFill="1" applyBorder="1" applyAlignment="1">
      <alignment horizontal="center" vertical="center"/>
    </xf>
    <xf numFmtId="164" fontId="7" fillId="7" borderId="44" xfId="0" applyNumberFormat="1" applyFont="1" applyFill="1" applyBorder="1" applyAlignment="1">
      <alignment horizontal="center" vertical="center"/>
    </xf>
    <xf numFmtId="166" fontId="17" fillId="9" borderId="40" xfId="0" applyNumberFormat="1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1" fontId="3" fillId="5" borderId="19" xfId="1" applyNumberFormat="1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6" fontId="17" fillId="8" borderId="40" xfId="0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6" fontId="19" fillId="4" borderId="2" xfId="0" applyNumberFormat="1" applyFont="1" applyFill="1" applyBorder="1" applyAlignment="1">
      <alignment horizontal="center" vertical="center" wrapText="1"/>
    </xf>
    <xf numFmtId="166" fontId="19" fillId="4" borderId="3" xfId="0" applyNumberFormat="1" applyFont="1" applyFill="1" applyBorder="1" applyAlignment="1">
      <alignment horizontal="center" vertical="center" wrapText="1"/>
    </xf>
    <xf numFmtId="166" fontId="19" fillId="4" borderId="4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/>
    </xf>
    <xf numFmtId="166" fontId="7" fillId="7" borderId="32" xfId="0" applyNumberFormat="1" applyFont="1" applyFill="1" applyBorder="1" applyAlignment="1">
      <alignment horizontal="center" vertical="center"/>
    </xf>
    <xf numFmtId="166" fontId="7" fillId="7" borderId="33" xfId="0" applyNumberFormat="1" applyFont="1" applyFill="1" applyBorder="1" applyAlignment="1">
      <alignment horizontal="center" vertical="center"/>
    </xf>
    <xf numFmtId="166" fontId="7" fillId="7" borderId="34" xfId="0" applyNumberFormat="1" applyFont="1" applyFill="1" applyBorder="1" applyAlignment="1">
      <alignment horizontal="center" vertical="center"/>
    </xf>
    <xf numFmtId="166" fontId="7" fillId="7" borderId="35" xfId="0" applyNumberFormat="1" applyFont="1" applyFill="1" applyBorder="1" applyAlignment="1">
      <alignment horizontal="center" vertical="center"/>
    </xf>
    <xf numFmtId="166" fontId="7" fillId="7" borderId="36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15" fillId="9" borderId="38" xfId="0" applyNumberFormat="1" applyFont="1" applyFill="1" applyBorder="1" applyAlignment="1">
      <alignment horizontal="center" vertical="center"/>
    </xf>
    <xf numFmtId="164" fontId="15" fillId="9" borderId="39" xfId="0" applyNumberFormat="1" applyFont="1" applyFill="1" applyBorder="1" applyAlignment="1">
      <alignment horizontal="center" vertical="center"/>
    </xf>
    <xf numFmtId="0" fontId="7" fillId="10" borderId="48" xfId="0" applyFont="1" applyFill="1" applyBorder="1" applyAlignment="1" applyProtection="1">
      <alignment horizontal="left" vertical="center" wrapText="1"/>
      <protection locked="0"/>
    </xf>
    <xf numFmtId="0" fontId="7" fillId="10" borderId="16" xfId="0" applyFont="1" applyFill="1" applyBorder="1" applyAlignment="1" applyProtection="1">
      <alignment horizontal="left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 wrapText="1"/>
      <protection locked="0"/>
    </xf>
    <xf numFmtId="0" fontId="7" fillId="5" borderId="17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13" fillId="4" borderId="2" xfId="0" applyNumberFormat="1" applyFont="1" applyFill="1" applyBorder="1" applyAlignment="1">
      <alignment horizontal="center" vertical="center" wrapText="1"/>
    </xf>
    <xf numFmtId="166" fontId="13" fillId="4" borderId="3" xfId="0" applyNumberFormat="1" applyFont="1" applyFill="1" applyBorder="1" applyAlignment="1">
      <alignment horizontal="center" vertical="center" wrapText="1"/>
    </xf>
    <xf numFmtId="166" fontId="13" fillId="4" borderId="4" xfId="0" applyNumberFormat="1" applyFont="1" applyFill="1" applyBorder="1" applyAlignment="1">
      <alignment horizontal="center" vertical="center" wrapText="1"/>
    </xf>
    <xf numFmtId="166" fontId="16" fillId="8" borderId="38" xfId="0" applyNumberFormat="1" applyFont="1" applyFill="1" applyBorder="1" applyAlignment="1">
      <alignment horizontal="center" vertical="center"/>
    </xf>
    <xf numFmtId="166" fontId="16" fillId="8" borderId="3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531020</xdr:colOff>
      <xdr:row>1</xdr:row>
      <xdr:rowOff>104778</xdr:rowOff>
    </xdr:from>
    <xdr:to>
      <xdr:col>7</xdr:col>
      <xdr:colOff>311944</xdr:colOff>
      <xdr:row>1</xdr:row>
      <xdr:rowOff>1302602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0645" y="557216"/>
          <a:ext cx="2019299" cy="1197824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6</xdr:row>
      <xdr:rowOff>92869</xdr:rowOff>
    </xdr:from>
    <xdr:to>
      <xdr:col>5</xdr:col>
      <xdr:colOff>657225</xdr:colOff>
      <xdr:row>6</xdr:row>
      <xdr:rowOff>271463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214C306-6AAD-4BBA-A24F-8D8C195E2B5A}"/>
            </a:ext>
          </a:extLst>
        </xdr:cNvPr>
        <xdr:cNvSpPr/>
      </xdr:nvSpPr>
      <xdr:spPr>
        <a:xfrm>
          <a:off x="7962900" y="3302794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438143</xdr:colOff>
      <xdr:row>6</xdr:row>
      <xdr:rowOff>92867</xdr:rowOff>
    </xdr:from>
    <xdr:to>
      <xdr:col>7</xdr:col>
      <xdr:colOff>771518</xdr:colOff>
      <xdr:row>6</xdr:row>
      <xdr:rowOff>271461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174F905-D8D7-4E56-A017-26C67331031B}"/>
            </a:ext>
          </a:extLst>
        </xdr:cNvPr>
        <xdr:cNvSpPr/>
      </xdr:nvSpPr>
      <xdr:spPr>
        <a:xfrm>
          <a:off x="11189487" y="3486148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466734</xdr:colOff>
      <xdr:row>6</xdr:row>
      <xdr:rowOff>90489</xdr:rowOff>
    </xdr:from>
    <xdr:to>
      <xdr:col>6</xdr:col>
      <xdr:colOff>800109</xdr:colOff>
      <xdr:row>6</xdr:row>
      <xdr:rowOff>269083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7A7E376-6667-4589-9A97-28140E52513A}"/>
            </a:ext>
          </a:extLst>
        </xdr:cNvPr>
        <xdr:cNvSpPr/>
      </xdr:nvSpPr>
      <xdr:spPr>
        <a:xfrm>
          <a:off x="9956015" y="3483770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V40"/>
  <sheetViews>
    <sheetView showGridLines="0" showZeros="0" tabSelected="1" showOutlineSymbols="0" zoomScale="80" zoomScaleNormal="80" zoomScaleSheetLayoutView="100" workbookViewId="0">
      <selection activeCell="C7" sqref="C7:D7"/>
    </sheetView>
  </sheetViews>
  <sheetFormatPr defaultRowHeight="15" x14ac:dyDescent="0.2"/>
  <cols>
    <col min="1" max="1" width="8" customWidth="1"/>
    <col min="2" max="2" width="77.5703125" customWidth="1"/>
    <col min="3" max="3" width="6.140625" customWidth="1"/>
    <col min="4" max="4" width="18" customWidth="1"/>
    <col min="5" max="5" width="16.7109375" style="3" bestFit="1" customWidth="1"/>
    <col min="6" max="6" width="15.85546875" customWidth="1"/>
    <col min="7" max="7" width="17.7109375" customWidth="1"/>
    <col min="8" max="8" width="21.140625" customWidth="1"/>
  </cols>
  <sheetData>
    <row r="1" spans="2:13" ht="35.25" customHeight="1" thickBot="1" x14ac:dyDescent="0.25"/>
    <row r="2" spans="2:13" ht="105" customHeight="1" thickBot="1" x14ac:dyDescent="0.25">
      <c r="B2" s="81" t="s">
        <v>30</v>
      </c>
      <c r="C2" s="82"/>
      <c r="D2" s="82"/>
      <c r="E2" s="82"/>
      <c r="F2" s="16"/>
      <c r="G2" s="16"/>
      <c r="H2" s="17"/>
    </row>
    <row r="3" spans="2:13" ht="36.75" customHeight="1" thickBot="1" x14ac:dyDescent="0.25">
      <c r="B3" s="48"/>
      <c r="C3" s="109" t="s">
        <v>34</v>
      </c>
      <c r="D3" s="110"/>
      <c r="E3" s="110"/>
      <c r="F3" s="111"/>
      <c r="G3" s="112"/>
      <c r="H3" s="47" t="s">
        <v>35</v>
      </c>
    </row>
    <row r="4" spans="2:13" ht="30" customHeight="1" x14ac:dyDescent="0.2">
      <c r="B4" s="23" t="s">
        <v>7</v>
      </c>
      <c r="C4" s="55" t="s">
        <v>1</v>
      </c>
      <c r="D4" s="55"/>
      <c r="E4" s="24" t="s">
        <v>10</v>
      </c>
      <c r="F4" s="83" t="s">
        <v>15</v>
      </c>
      <c r="G4" s="83"/>
      <c r="H4" s="84"/>
      <c r="I4" s="2"/>
      <c r="J4" s="4"/>
      <c r="K4" s="4"/>
      <c r="L4" s="4"/>
      <c r="M4" s="4"/>
    </row>
    <row r="5" spans="2:13" ht="30" customHeight="1" x14ac:dyDescent="0.2">
      <c r="B5" s="25" t="s">
        <v>31</v>
      </c>
      <c r="C5" s="65" t="s">
        <v>29</v>
      </c>
      <c r="D5" s="66"/>
      <c r="E5" s="67"/>
      <c r="F5" s="113" t="s">
        <v>16</v>
      </c>
      <c r="G5" s="114"/>
      <c r="H5" s="115"/>
      <c r="I5" s="4"/>
      <c r="J5" s="4"/>
      <c r="K5" s="4"/>
      <c r="L5" s="4"/>
      <c r="M5" s="4"/>
    </row>
    <row r="6" spans="2:13" ht="30" customHeight="1" x14ac:dyDescent="0.2">
      <c r="B6" s="25" t="s">
        <v>6</v>
      </c>
      <c r="C6" s="21" t="s">
        <v>5</v>
      </c>
      <c r="D6" s="22"/>
      <c r="E6" s="26" t="s">
        <v>11</v>
      </c>
      <c r="F6" s="7" t="s">
        <v>17</v>
      </c>
      <c r="G6" s="8" t="s">
        <v>18</v>
      </c>
      <c r="H6" s="9" t="s">
        <v>19</v>
      </c>
      <c r="I6" s="4"/>
      <c r="J6" s="4"/>
      <c r="K6" s="4"/>
      <c r="L6" s="4"/>
      <c r="M6" s="4"/>
    </row>
    <row r="7" spans="2:13" ht="30" customHeight="1" thickBot="1" x14ac:dyDescent="0.25">
      <c r="B7" s="27" t="s">
        <v>8</v>
      </c>
      <c r="C7" s="75"/>
      <c r="D7" s="75"/>
      <c r="E7" s="28" t="s">
        <v>12</v>
      </c>
      <c r="F7" s="18"/>
      <c r="G7" s="19"/>
      <c r="H7" s="20"/>
      <c r="I7" s="4"/>
      <c r="J7" s="4"/>
      <c r="K7" s="4"/>
      <c r="L7" s="4"/>
      <c r="M7" s="4"/>
    </row>
    <row r="8" spans="2:13" ht="14.25" customHeight="1" thickBot="1" x14ac:dyDescent="0.25">
      <c r="B8" s="14"/>
      <c r="C8" s="5"/>
      <c r="D8" s="6" t="b">
        <f>AND(C4="Residential",C5="Demolition")</f>
        <v>1</v>
      </c>
      <c r="F8" s="4"/>
      <c r="G8" s="4"/>
      <c r="H8" s="15"/>
      <c r="I8" s="4"/>
      <c r="J8" s="4"/>
      <c r="K8" s="4"/>
      <c r="L8" s="4"/>
      <c r="M8" s="4"/>
    </row>
    <row r="9" spans="2:13" ht="36" customHeight="1" thickBot="1" x14ac:dyDescent="0.25">
      <c r="B9" s="73" t="s">
        <v>13</v>
      </c>
      <c r="C9" s="74"/>
      <c r="D9" s="74"/>
      <c r="E9" s="94"/>
      <c r="F9" s="29" t="s">
        <v>20</v>
      </c>
      <c r="G9" s="30" t="s">
        <v>21</v>
      </c>
      <c r="H9" s="31" t="s">
        <v>22</v>
      </c>
    </row>
    <row r="10" spans="2:13" ht="41.25" customHeight="1" x14ac:dyDescent="0.2">
      <c r="B10" s="35" t="s">
        <v>32</v>
      </c>
      <c r="C10" s="98">
        <f>IF(D8=TRUE,110,0)</f>
        <v>110</v>
      </c>
      <c r="D10" s="99"/>
      <c r="E10" s="100"/>
      <c r="F10" s="10" t="s">
        <v>23</v>
      </c>
      <c r="G10" s="11"/>
      <c r="H10" s="12"/>
    </row>
    <row r="11" spans="2:13" ht="14.25" customHeight="1" x14ac:dyDescent="0.2">
      <c r="B11" s="101" t="s">
        <v>3</v>
      </c>
      <c r="C11" s="102"/>
      <c r="D11" s="102"/>
      <c r="E11" s="103"/>
      <c r="F11" s="91"/>
      <c r="G11" s="92"/>
      <c r="H11" s="93"/>
    </row>
    <row r="12" spans="2:13" ht="41.25" customHeight="1" x14ac:dyDescent="0.2">
      <c r="B12" s="36" t="s">
        <v>33</v>
      </c>
      <c r="C12" s="95">
        <f>IF(C4="commercial",110*C7,0)</f>
        <v>0</v>
      </c>
      <c r="D12" s="96"/>
      <c r="E12" s="97"/>
      <c r="F12" s="10" t="s">
        <v>23</v>
      </c>
      <c r="G12" s="11"/>
      <c r="H12" s="12"/>
    </row>
    <row r="13" spans="2:13" ht="14.25" customHeight="1" x14ac:dyDescent="0.2">
      <c r="B13" s="76" t="s">
        <v>4</v>
      </c>
      <c r="C13" s="77"/>
      <c r="D13" s="77"/>
      <c r="E13" s="78"/>
      <c r="F13" s="34"/>
      <c r="G13" s="32"/>
      <c r="H13" s="33"/>
    </row>
    <row r="14" spans="2:13" ht="41.25" customHeight="1" x14ac:dyDescent="0.2">
      <c r="B14" s="37" t="s">
        <v>14</v>
      </c>
      <c r="C14" s="119">
        <f>IF($D$6&lt;20001,0,($D$6*0.002))</f>
        <v>0</v>
      </c>
      <c r="D14" s="120"/>
      <c r="E14" s="38">
        <f>IF(C14=0,0,C14-E15)</f>
        <v>0</v>
      </c>
      <c r="F14" s="10" t="s">
        <v>24</v>
      </c>
      <c r="G14" s="11"/>
      <c r="H14" s="12"/>
    </row>
    <row r="15" spans="2:13" ht="41.25" customHeight="1" x14ac:dyDescent="0.2">
      <c r="B15" s="41" t="s">
        <v>4</v>
      </c>
      <c r="C15" s="79">
        <f>E14+E15</f>
        <v>0</v>
      </c>
      <c r="D15" s="80"/>
      <c r="E15" s="38">
        <f>IF(C14=0,0,8.25)</f>
        <v>0</v>
      </c>
      <c r="F15" s="10" t="s">
        <v>25</v>
      </c>
      <c r="G15" s="11"/>
      <c r="H15" s="12"/>
    </row>
    <row r="16" spans="2:13" ht="41.25" customHeight="1" x14ac:dyDescent="0.2">
      <c r="B16" s="40" t="s">
        <v>28</v>
      </c>
      <c r="C16" s="107">
        <f>IF(D6&lt;=45000,61.65,D6*0.00137)</f>
        <v>61.65</v>
      </c>
      <c r="D16" s="108"/>
      <c r="E16" s="39">
        <f>C16-E17</f>
        <v>56.65</v>
      </c>
      <c r="F16" s="10" t="s">
        <v>26</v>
      </c>
      <c r="G16" s="11"/>
      <c r="H16" s="12"/>
    </row>
    <row r="17" spans="2:22" ht="41.25" customHeight="1" thickBot="1" x14ac:dyDescent="0.25">
      <c r="B17" s="42" t="s">
        <v>4</v>
      </c>
      <c r="C17" s="71">
        <f>E16+E17</f>
        <v>61.65</v>
      </c>
      <c r="D17" s="72"/>
      <c r="E17" s="39">
        <v>5</v>
      </c>
      <c r="F17" s="10" t="s">
        <v>27</v>
      </c>
      <c r="G17" s="11"/>
      <c r="H17" s="13"/>
    </row>
    <row r="18" spans="2:22" ht="41.25" customHeight="1" thickBot="1" x14ac:dyDescent="0.25">
      <c r="B18" s="73" t="s">
        <v>41</v>
      </c>
      <c r="C18" s="74"/>
      <c r="D18" s="74"/>
      <c r="E18" s="74"/>
      <c r="F18" s="52"/>
      <c r="G18" s="53"/>
      <c r="H18" s="54"/>
    </row>
    <row r="19" spans="2:22" ht="41.25" customHeight="1" thickBot="1" x14ac:dyDescent="0.25">
      <c r="B19" s="43" t="s">
        <v>41</v>
      </c>
      <c r="C19" s="68">
        <v>189</v>
      </c>
      <c r="D19" s="69"/>
      <c r="E19" s="70"/>
      <c r="F19" s="44" t="s">
        <v>42</v>
      </c>
      <c r="G19" s="45"/>
      <c r="H19" s="46"/>
    </row>
    <row r="20" spans="2:22" ht="14.25" customHeight="1" thickBot="1" x14ac:dyDescent="0.25">
      <c r="B20" s="104"/>
      <c r="C20" s="105"/>
      <c r="D20" s="105"/>
      <c r="E20" s="106"/>
      <c r="F20" s="88"/>
      <c r="G20" s="89"/>
      <c r="H20" s="90"/>
      <c r="V20" s="2"/>
    </row>
    <row r="21" spans="2:22" ht="51" customHeight="1" thickBot="1" x14ac:dyDescent="0.25">
      <c r="B21" s="51" t="s">
        <v>9</v>
      </c>
      <c r="C21" s="116">
        <f>C19+E17+E16+E15+E14+C12+C10</f>
        <v>360.65</v>
      </c>
      <c r="D21" s="117"/>
      <c r="E21" s="118"/>
      <c r="F21" s="85"/>
      <c r="G21" s="86"/>
      <c r="H21" s="87"/>
    </row>
    <row r="22" spans="2:22" ht="17.25" customHeight="1" thickBot="1" x14ac:dyDescent="0.25">
      <c r="B22" s="62" t="s">
        <v>36</v>
      </c>
      <c r="C22" s="63"/>
      <c r="D22" s="63"/>
      <c r="E22" s="63"/>
      <c r="F22" s="63"/>
      <c r="G22" s="63"/>
      <c r="H22" s="64"/>
    </row>
    <row r="23" spans="2:22" ht="18" x14ac:dyDescent="0.2">
      <c r="B23" s="56" t="s">
        <v>43</v>
      </c>
      <c r="C23" s="57"/>
      <c r="D23" s="57"/>
      <c r="E23" s="57"/>
      <c r="F23" s="57"/>
      <c r="G23" s="57"/>
      <c r="H23" s="58"/>
    </row>
    <row r="24" spans="2:22" ht="18" x14ac:dyDescent="0.2">
      <c r="B24" s="56" t="s">
        <v>44</v>
      </c>
      <c r="C24" s="57"/>
      <c r="D24" s="57"/>
      <c r="E24" s="57"/>
      <c r="F24" s="57"/>
      <c r="G24" s="57"/>
      <c r="H24" s="58"/>
    </row>
    <row r="25" spans="2:22" ht="18" x14ac:dyDescent="0.2">
      <c r="B25" s="56" t="s">
        <v>37</v>
      </c>
      <c r="C25" s="57"/>
      <c r="D25" s="57"/>
      <c r="E25" s="57"/>
      <c r="F25" s="57"/>
      <c r="G25" s="57"/>
      <c r="H25" s="58"/>
    </row>
    <row r="26" spans="2:22" ht="18" x14ac:dyDescent="0.2">
      <c r="B26" s="56" t="s">
        <v>38</v>
      </c>
      <c r="C26" s="57"/>
      <c r="D26" s="57"/>
      <c r="E26" s="57"/>
      <c r="F26" s="57"/>
      <c r="G26" s="57"/>
      <c r="H26" s="58"/>
    </row>
    <row r="27" spans="2:22" ht="18" x14ac:dyDescent="0.2">
      <c r="B27" s="56" t="s">
        <v>39</v>
      </c>
      <c r="C27" s="57"/>
      <c r="D27" s="57"/>
      <c r="E27" s="57"/>
      <c r="F27" s="57"/>
      <c r="G27" s="57"/>
      <c r="H27" s="58"/>
    </row>
    <row r="28" spans="2:22" ht="18.75" thickBot="1" x14ac:dyDescent="0.25">
      <c r="B28" s="59" t="s">
        <v>40</v>
      </c>
      <c r="C28" s="60"/>
      <c r="D28" s="60"/>
      <c r="E28" s="60"/>
      <c r="F28" s="60"/>
      <c r="G28" s="60"/>
      <c r="H28" s="61"/>
    </row>
    <row r="32" spans="2:22" x14ac:dyDescent="0.2">
      <c r="B32" s="49"/>
    </row>
    <row r="33" spans="2:2" x14ac:dyDescent="0.2">
      <c r="B33" s="50"/>
    </row>
    <row r="34" spans="2:2" x14ac:dyDescent="0.2">
      <c r="B34" s="50"/>
    </row>
    <row r="35" spans="2:2" x14ac:dyDescent="0.2">
      <c r="B35" s="50"/>
    </row>
    <row r="36" spans="2:2" x14ac:dyDescent="0.2">
      <c r="B36" s="49"/>
    </row>
    <row r="37" spans="2:2" x14ac:dyDescent="0.2">
      <c r="B37" s="49"/>
    </row>
    <row r="38" spans="2:2" x14ac:dyDescent="0.2">
      <c r="B38" s="50"/>
    </row>
    <row r="39" spans="2:2" x14ac:dyDescent="0.2">
      <c r="B39" s="50"/>
    </row>
    <row r="40" spans="2:2" x14ac:dyDescent="0.2">
      <c r="B40" s="5"/>
    </row>
  </sheetData>
  <sheetProtection algorithmName="SHA-512" hashValue="H5uC8TSmsAgnHZL/JkV1wrMfupdvyEqNgpN1L4sFDjuEDCYyFqz44BM9cmTx4HJyVCrpl7omBz6pnDijEWiNKA==" saltValue="FxkEehTId4nZFa4uIzXcAg==" spinCount="100000" sheet="1" selectLockedCells="1" autoFilter="0"/>
  <mergeCells count="32">
    <mergeCell ref="B2:E2"/>
    <mergeCell ref="F4:H4"/>
    <mergeCell ref="F21:H21"/>
    <mergeCell ref="F20:H20"/>
    <mergeCell ref="F11:H11"/>
    <mergeCell ref="B9:E9"/>
    <mergeCell ref="C12:E12"/>
    <mergeCell ref="C10:E10"/>
    <mergeCell ref="B11:E11"/>
    <mergeCell ref="B20:E20"/>
    <mergeCell ref="C16:D16"/>
    <mergeCell ref="C3:E3"/>
    <mergeCell ref="F3:G3"/>
    <mergeCell ref="F5:H5"/>
    <mergeCell ref="C21:E21"/>
    <mergeCell ref="C14:D14"/>
    <mergeCell ref="F18:H18"/>
    <mergeCell ref="C4:D4"/>
    <mergeCell ref="B27:H27"/>
    <mergeCell ref="B28:H28"/>
    <mergeCell ref="B22:H22"/>
    <mergeCell ref="B23:H23"/>
    <mergeCell ref="B24:H24"/>
    <mergeCell ref="B25:H25"/>
    <mergeCell ref="B26:H26"/>
    <mergeCell ref="C5:E5"/>
    <mergeCell ref="C19:E19"/>
    <mergeCell ref="C17:D17"/>
    <mergeCell ref="B18:E18"/>
    <mergeCell ref="C7:D7"/>
    <mergeCell ref="B13:E13"/>
    <mergeCell ref="C15:D15"/>
  </mergeCells>
  <phoneticPr fontId="2" type="noConversion"/>
  <dataValidations xWindow="659" yWindow="469" count="3">
    <dataValidation type="list" allowBlank="1" showInputMessage="1" showErrorMessage="1" sqref="H6" xr:uid="{00000000-0002-0000-0000-000000000000}">
      <formula1>#REF!</formula1>
    </dataValidation>
    <dataValidation type="list" allowBlank="1" showInputMessage="1" showErrorMessage="1" error="Please select from list" sqref="C4:D4" xr:uid="{00000000-0002-0000-0000-000001000000}">
      <formula1>"Residential,Commercial"</formula1>
    </dataValidation>
    <dataValidation showErrorMessage="1" errorTitle="Certify Error" error="Incorrect Certification_x000a__x000a_Choose from options in drop down box at right edge of cell" sqref="C5" xr:uid="{00000000-0002-0000-0000-000002000000}"/>
  </dataValidations>
  <pageMargins left="0.25" right="0.25" top="0.75" bottom="0.75" header="0.3" footer="0.3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workbookViewId="0">
      <selection activeCell="A4" sqref="A4"/>
    </sheetView>
  </sheetViews>
  <sheetFormatPr defaultRowHeight="12.75" x14ac:dyDescent="0.2"/>
  <cols>
    <col min="1" max="1" width="19.140625" bestFit="1" customWidth="1"/>
  </cols>
  <sheetData>
    <row r="3" spans="1:1" x14ac:dyDescent="0.2">
      <c r="A3" s="1" t="s">
        <v>0</v>
      </c>
    </row>
    <row r="4" spans="1:1" x14ac:dyDescent="0.2">
      <c r="A4" t="s">
        <v>1</v>
      </c>
    </row>
    <row r="5" spans="1:1" x14ac:dyDescent="0.2">
      <c r="A5" t="s">
        <v>2</v>
      </c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DBE2AFA49EAD6847BCAE523F8D149C8E00DBB35E1E18050F4EA693EF54166CEE1B" ma:contentTypeVersion="542" ma:contentTypeDescription="" ma:contentTypeScope="" ma:versionID="7a3e5aa5349f98b1821c248465e4360c">
  <xsd:schema xmlns:xsd="http://www.w3.org/2001/XMLSchema" xmlns:xs="http://www.w3.org/2001/XMLSchema" xmlns:p="http://schemas.microsoft.com/office/2006/metadata/properties" xmlns:ns1="http://schemas.microsoft.com/sharepoint/v3" xmlns:ns2="1ae40dc8-470f-4dcb-9fe3-b6162fd218fd" xmlns:ns3="a4569545-3f5c-4d76-b5ef-e21c01e673e6" xmlns:ns4="02b462e0-950b-4d18-8f56-efe6ec8fd98e" xmlns:ns5="82dc8473-40ba-4f11-b935-f34260e482de" xmlns:ns6="ff2ecd38-e8a2-48b7-b5b7-59af2d5c6c7e" xmlns:ns7="eb5c865b-c9c7-4de3-82e6-e3ba59bb9103" targetNamespace="http://schemas.microsoft.com/office/2006/metadata/properties" ma:root="true" ma:fieldsID="88d847d424f49524f4f693bab70b9d78" ns1:_="" ns2:_="" ns3:_="" ns4:_="" ns5:_="" ns6:_="" ns7:_="">
    <xsd:import namespace="http://schemas.microsoft.com/sharepoint/v3"/>
    <xsd:import namespace="1ae40dc8-470f-4dcb-9fe3-b6162fd218fd"/>
    <xsd:import namespace="a4569545-3f5c-4d76-b5ef-e21c01e673e6"/>
    <xsd:import namespace="02b462e0-950b-4d18-8f56-efe6ec8fd98e"/>
    <xsd:import namespace="82dc8473-40ba-4f11-b935-f34260e482de"/>
    <xsd:import namespace="ff2ecd38-e8a2-48b7-b5b7-59af2d5c6c7e"/>
    <xsd:import namespace="eb5c865b-c9c7-4de3-82e6-e3ba59bb9103"/>
    <xsd:element name="properties">
      <xsd:complexType>
        <xsd:sequence>
          <xsd:element name="documentManagement">
            <xsd:complexType>
              <xsd:all>
                <xsd:element ref="ns2:Additional_x0020_Info" minOccurs="0"/>
                <xsd:element ref="ns2:eDMS_x0020_Library" minOccurs="0"/>
                <xsd:element ref="ns1:V3Comments" minOccurs="0"/>
                <xsd:element ref="ns4:_dlc_DocIdUrl" minOccurs="0"/>
                <xsd:element ref="ns4:_dlc_DocIdPersistId" minOccurs="0"/>
                <xsd:element ref="ns4:l5218a67820a405eab41420940e22386" minOccurs="0"/>
                <xsd:element ref="ns4:TaxCatchAll" minOccurs="0"/>
                <xsd:element ref="ns4:TaxCatchAllLabel" minOccurs="0"/>
                <xsd:element ref="ns4:c17adc3306e5490dbb62a9b09578c603" minOccurs="0"/>
                <xsd:element ref="ns4:i1b3c855753b482e967e07bcf98e63b6" minOccurs="0"/>
                <xsd:element ref="ns5:j6438741ad114f2786113428657618e6" minOccurs="0"/>
                <xsd:element ref="ns3:b73ede9528844b4dac4ca2ed79a068d8" minOccurs="0"/>
                <xsd:element ref="ns4:_dlc_DocId" minOccurs="0"/>
                <xsd:element ref="ns6:SharedWithUsers" minOccurs="0"/>
                <xsd:element ref="ns6:SharedWithDetails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Location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Change_x0020_Notification_x0020_and_x0020_Logging" minOccurs="0"/>
                <xsd:element ref="ns7:MediaServiceAutoKeyPoints" minOccurs="0"/>
                <xsd:element ref="ns7:MediaServiceKeyPoints" minOccurs="0"/>
                <xsd:element ref="ns7:Expended_x0020_Time" minOccurs="0"/>
                <xsd:element ref="ns7:Marketing_x0020__x002d__x0020_Time_x0020_Utilisation" minOccurs="0"/>
                <xsd:element ref="ns7:Marketing_x0020__x002d__x0020_Folder_x0020_Delete" minOccurs="0"/>
                <xsd:element ref="ns7:MediaLengthInSeconds" minOccurs="0"/>
                <xsd:element ref="ns7:lcf76f155ced4ddcb4097134ff3c332f" minOccurs="0"/>
                <xsd:element ref="ns7:MediaServiceSearchProperties" minOccurs="0"/>
                <xsd:element ref="ns7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8" nillable="true" ma:displayName="Append-Only Comments" ma:internalName="V3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40dc8-470f-4dcb-9fe3-b6162fd218fd" elementFormDefault="qualified">
    <xsd:import namespace="http://schemas.microsoft.com/office/2006/documentManagement/types"/>
    <xsd:import namespace="http://schemas.microsoft.com/office/infopath/2007/PartnerControls"/>
    <xsd:element name="Additional_x0020_Info" ma:index="1" nillable="true" ma:displayName="Additional Info" ma:internalName="Additional_x0020_Info">
      <xsd:simpleType>
        <xsd:restriction base="dms:Text">
          <xsd:maxLength value="255"/>
        </xsd:restriction>
      </xsd:simpleType>
    </xsd:element>
    <xsd:element name="eDMS_x0020_Library" ma:index="4" nillable="true" ma:displayName="eDMS Library" ma:internalName="eDMS_x0020_Libra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69545-3f5c-4d76-b5ef-e21c01e673e6" elementFormDefault="qualified">
    <xsd:import namespace="http://schemas.microsoft.com/office/2006/documentManagement/types"/>
    <xsd:import namespace="http://schemas.microsoft.com/office/infopath/2007/PartnerControls"/>
    <xsd:element name="b73ede9528844b4dac4ca2ed79a068d8" ma:index="22" nillable="true" ma:taxonomy="true" ma:internalName="b73ede9528844b4dac4ca2ed79a068d8" ma:taxonomyFieldName="Entity" ma:displayName="Entity" ma:default="" ma:fieldId="{b73ede95-2884-4b4d-ac4c-a2ed79a068d8}" ma:sspId="f748efd2-e33e-48a5-90e8-1a83c1cb5ef9" ma:termSetId="856870c0-482b-4b60-9f4e-79866ceab47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62e0-950b-4d18-8f56-efe6ec8fd98e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5218a67820a405eab41420940e22386" ma:index="11" nillable="true" ma:taxonomy="true" ma:internalName="l5218a67820a405eab41420940e22386" ma:taxonomyFieldName="eDMS_x0020_Site" ma:displayName="eDMS Site" ma:default="" ma:fieldId="{55218a67-820a-405e-ab41-420940e22386}" ma:sspId="f748efd2-e33e-48a5-90e8-1a83c1cb5ef9" ma:termSetId="6db94800-35c5-4084-8834-fb0f370e17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789AD374-923E-49A1-ACC3-9CD0CA9C2274}" ma:internalName="TaxCatchAll" ma:showField="CatchAllData" ma:web="{1ae40dc8-470f-4dcb-9fe3-b6162fd218f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89AD374-923E-49A1-ACC3-9CD0CA9C2274}" ma:internalName="TaxCatchAllLabel" ma:readOnly="true" ma:showField="CatchAllDataLabel" ma:web="{1ae40dc8-470f-4dcb-9fe3-b6162fd218f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7adc3306e5490dbb62a9b09578c603" ma:index="15" nillable="true" ma:taxonomy="true" ma:internalName="c17adc3306e5490dbb62a9b09578c603" ma:taxonomyFieldName="Function" ma:displayName="Function" ma:default="" ma:fieldId="{c17adc33-06e5-490d-bb62-a9b09578c603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b3c855753b482e967e07bcf98e63b6" ma:index="17" nillable="true" ma:taxonomy="true" ma:internalName="i1b3c855753b482e967e07bcf98e63b6" ma:taxonomyFieldName="Activity" ma:displayName="Activity" ma:default="" ma:fieldId="{21b3c855-753b-482e-967e-07bcf98e63b6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c8473-40ba-4f11-b935-f34260e482de" elementFormDefault="qualified">
    <xsd:import namespace="http://schemas.microsoft.com/office/2006/documentManagement/types"/>
    <xsd:import namespace="http://schemas.microsoft.com/office/infopath/2007/PartnerControls"/>
    <xsd:element name="j6438741ad114f2786113428657618e6" ma:index="19" nillable="true" ma:taxonomy="true" ma:internalName="j6438741ad114f2786113428657618e6" ma:taxonomyFieldName="Subject_x0020_Matter" ma:displayName="Subject Matter" ma:indexed="true" ma:default="" ma:fieldId="{36438741-ad11-4f27-8611-3428657618e6}" ma:sspId="f748efd2-e33e-48a5-90e8-1a83c1cb5ef9" ma:termSetId="7b2787ca-6b71-49d0-a2af-b3802dd8bff8" ma:anchorId="ab9aa8f8-a547-449a-a50a-7f6d3aef195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ecd38-e8a2-48b7-b5b7-59af2d5c6c7e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c865b-c9c7-4de3-82e6-e3ba59bb9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Change_x0020_Notification_x0020_and_x0020_Logging" ma:index="36" nillable="true" ma:displayName="Notify and Log - Marketing" ma:internalName="Change_x0020_Notification_x0020_and_x0020_Logg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pended_x0020_Time" ma:index="39" nillable="true" ma:displayName="Expended Time" ma:internalName="Expended_x0020_Tim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arketing_x0020__x002d__x0020_Time_x0020_Utilisation" ma:index="40" nillable="true" ma:displayName="Marketing - Time Utilisation" ma:internalName="Marketing_x0020__x002d__x0020_Time_x0020_Utilis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arketing_x0020__x002d__x0020_Folder_x0020_Delete" ma:index="41" nillable="true" ma:displayName="Marketing - Folder Delete" ma:internalName="Marketing_x0020__x002d__x0020_Folder_x0020_Dele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f748efd2-e33e-48a5-90e8-1a83c1cb5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2b462e0-950b-4d18-8f56-efe6ec8fd98e">COMMUNITY-101306793-36822</_dlc_DocId>
    <_dlc_DocIdUrl xmlns="02b462e0-950b-4d18-8f56-efe6ec8fd98e">
      <Url>https://nedlands365.sharepoint.com/sites/community/communications/_layouts/15/DocIdRedir.aspx?ID=COMMUNITY-101306793-36822</Url>
      <Description>COMMUNITY-101306793-36822</Description>
    </_dlc_DocIdUrl>
    <l5218a67820a405eab41420940e2238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d1017bbf-fba7-4bc6-ae83-6802ffc81c2c</TermId>
        </TermInfo>
      </Terms>
    </l5218a67820a405eab41420940e22386>
    <TaxCatchAll xmlns="02b462e0-950b-4d18-8f56-efe6ec8fd98e">
      <Value>263</Value>
      <Value>214</Value>
      <Value>213</Value>
      <Value>29</Value>
      <Value>35</Value>
    </TaxCatchAll>
    <c17adc3306e5490dbb62a9b09578c603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Relations</TermName>
          <TermId xmlns="http://schemas.microsoft.com/office/infopath/2007/PartnerControls">00c33994-667c-4fea-8cff-18d8a788bccc</TermId>
        </TermInfo>
      </Terms>
    </c17adc3306e5490dbb62a9b09578c603>
    <i1b3c855753b482e967e07bcf98e63b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ab9aa8f8-a547-449a-a50a-7f6d3aef1950</TermId>
        </TermInfo>
      </Terms>
    </i1b3c855753b482e967e07bcf98e63b6>
    <j6438741ad114f2786113428657618e6 xmlns="82dc8473-40ba-4f11-b935-f34260e482de">
      <Terms xmlns="http://schemas.microsoft.com/office/infopath/2007/PartnerControls"/>
    </j6438741ad114f2786113428657618e6>
    <Additional_x0020_Info xmlns="1ae40dc8-470f-4dcb-9fe3-b6162fd218fd" xsi:nil="true"/>
    <eDMS_x0020_Library xmlns="1ae40dc8-470f-4dcb-9fe3-b6162fd218fd">Marketing</eDMS_x0020_Library>
    <lcf76f155ced4ddcb4097134ff3c332f xmlns="eb5c865b-c9c7-4de3-82e6-e3ba59bb9103">
      <Terms xmlns="http://schemas.microsoft.com/office/infopath/2007/PartnerControls"/>
    </lcf76f155ced4ddcb4097134ff3c332f>
    <b73ede9528844b4dac4ca2ed79a068d8 xmlns="a4569545-3f5c-4d76-b5ef-e21c01e673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Nedlands</TermName>
          <TermId xmlns="http://schemas.microsoft.com/office/infopath/2007/PartnerControls">e1cb6260-fbdb-4707-a83e-0c933e524b72</TermId>
        </TermInfo>
      </Terms>
    </b73ede9528844b4dac4ca2ed79a068d8>
    <Marketing_x0020__x002d__x0020_Folder_x0020_Delete xmlns="eb5c865b-c9c7-4de3-82e6-e3ba59bb9103">
      <Url xsi:nil="true"/>
      <Description xsi:nil="true"/>
    </Marketing_x0020__x002d__x0020_Folder_x0020_Delete>
    <V3Comments xmlns="http://schemas.microsoft.com/sharepoint/v3" xsi:nil="true"/>
    <Change_x0020_Notification_x0020_and_x0020_Logging xmlns="eb5c865b-c9c7-4de3-82e6-e3ba59bb9103">
      <Url xsi:nil="true"/>
      <Description xsi:nil="true"/>
    </Change_x0020_Notification_x0020_and_x0020_Logging>
    <Expended_x0020_Time xmlns="eb5c865b-c9c7-4de3-82e6-e3ba59bb9103">
      <Url xsi:nil="true"/>
      <Description xsi:nil="true"/>
    </Expended_x0020_Time>
    <Marketing_x0020__x002d__x0020_Time_x0020_Utilisation xmlns="eb5c865b-c9c7-4de3-82e6-e3ba59bb9103">
      <Url xsi:nil="true"/>
      <Description xsi:nil="true"/>
    </Marketing_x0020__x002d__x0020_Time_x0020_Utilisa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D603AD-4616-4881-9994-20C2948EE16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C3D54ED-B0E8-4419-9614-60B9431EA688}"/>
</file>

<file path=customXml/itemProps3.xml><?xml version="1.0" encoding="utf-8"?>
<ds:datastoreItem xmlns:ds="http://schemas.openxmlformats.org/officeDocument/2006/customXml" ds:itemID="{C02FF9DB-7C03-4F50-87D3-FA36A8B3216A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E1CC07B1-63AC-4AF6-9D62-86F14CAEB43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0c665f16-30b6-4359-a893-1fad0e760a0b"/>
    <ds:schemaRef ds:uri="1eb82744-a828-49a3-9f1e-74c041e92bb6"/>
    <ds:schemaRef ds:uri="http://purl.org/dc/terms/"/>
    <ds:schemaRef ds:uri="http://purl.org/dc/elements/1.1/"/>
    <ds:schemaRef ds:uri="02b462e0-950b-4d18-8f56-efe6ec8fd98e"/>
    <ds:schemaRef ds:uri="http://schemas.microsoft.com/office/infopath/2007/PartnerControls"/>
    <ds:schemaRef ds:uri="e4b6fc67-92f2-4822-9ee2-02d8357a25ec"/>
    <ds:schemaRef ds:uri="82dc8473-40ba-4f11-b935-f34260e482de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DE2C4685-2280-4811-B4A2-92ED86105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BADAType</vt:lpstr>
      <vt:lpstr>Calculator!Print_Area</vt:lpstr>
    </vt:vector>
  </TitlesOfParts>
  <Company>City of Nedlands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Demolition and Occupancy Permit Fee Calculator - Current 010717</dc:title>
  <dc:creator>Matthew Deal</dc:creator>
  <dc:description/>
  <cp:lastModifiedBy>Paul Busby</cp:lastModifiedBy>
  <cp:lastPrinted>2024-02-09T02:35:25Z</cp:lastPrinted>
  <dcterms:created xsi:type="dcterms:W3CDTF">2006-10-13T04:47:40Z</dcterms:created>
  <dcterms:modified xsi:type="dcterms:W3CDTF">2024-04-09T02:39:22Z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0x010100DBE2AFA49EAD6847BCAE523F8D149C8E00DBB35E1E18050F4EA693EF54166CEE1B</vt:lpwstr>
  </property>
  <property fmtid="{D5CDD505-2E9C-101B-9397-08002B2CF9AE}" pid="3" name="_dlc_DocIdItemGuid">
    <vt:lpwstr>3594ef8d-219a-4ea6-b84d-90eb46eacf15</vt:lpwstr>
  </property>
  <property fmtid="{D5CDD505-2E9C-101B-9397-08002B2CF9AE}" pid="4" name="Order">
    <vt:r8>5900</vt:r8>
  </property>
  <property fmtid="{D5CDD505-2E9C-101B-9397-08002B2CF9AE}" pid="5" name="Entity">
    <vt:lpwstr>1</vt:lpwstr>
  </property>
  <property fmtid="{D5CDD505-2E9C-101B-9397-08002B2CF9AE}" pid="6" name="Activity">
    <vt:lpwstr>40</vt:lpwstr>
  </property>
  <property fmtid="{D5CDD505-2E9C-101B-9397-08002B2CF9AE}" pid="7" name="eDMS Site">
    <vt:lpwstr>20</vt:lpwstr>
  </property>
  <property fmtid="{D5CDD505-2E9C-101B-9397-08002B2CF9AE}" pid="8" name="Function">
    <vt:lpwstr>22</vt:lpwstr>
  </property>
  <property fmtid="{D5CDD505-2E9C-101B-9397-08002B2CF9AE}" pid="10" name="AuthorIds_UIVersion_15">
    <vt:lpwstr>16</vt:lpwstr>
  </property>
  <property fmtid="{D5CDD505-2E9C-101B-9397-08002B2CF9AE}" pid="11" name="AuthorIds_UIVersion_23">
    <vt:lpwstr>16</vt:lpwstr>
  </property>
  <property fmtid="{D5CDD505-2E9C-101B-9397-08002B2CF9AE}" pid="12" name="_docset_NoMedatataSyncRequired">
    <vt:lpwstr>True</vt:lpwstr>
  </property>
  <property fmtid="{D5CDD505-2E9C-101B-9397-08002B2CF9AE}" pid="13" name="MediaServiceImageTags">
    <vt:lpwstr/>
  </property>
  <property fmtid="{D5CDD505-2E9C-101B-9397-08002B2CF9AE}" pid="14" name="document set status previous">
    <vt:lpwstr>Active</vt:lpwstr>
  </property>
</Properties>
</file>